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476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<sst xmlns="http://schemas.openxmlformats.org/spreadsheetml/2006/main" count="132" uniqueCount="100">
  <si>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 xml:space="preserve">  -120.68°</t>
  </si>
  <si>
    <t>Reported age Neogene (Miocene), assumed age 10 Ma, Palaeolatitude 47° N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</si>
  <si>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</si>
  <si>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</si>
  <si>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</si>
  <si>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</si>
  <si>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</si>
  <si>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</si>
  <si>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</si>
  <si>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</si>
  <si>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</si>
  <si>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</si>
  <si>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</si>
  <si>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</si>
  <si>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</si>
  <si>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</si>
  <si>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</si>
  <si>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</si>
  <si>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</si>
  <si>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</si>
  <si>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</si>
  <si>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</si>
  <si>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</si>
  <si>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</si>
  <si>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</si>
  <si>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</si>
  <si>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</si>
  <si>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</si>
  <si>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</si>
  <si>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</si>
  <si>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</si>
  <si>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</si>
  <si>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</si>
  <si>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</si>
  <si>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</si>
  <si>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</si>
  <si>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</si>
  <si>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</si>
  <si>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</si>
  <si>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</si>
  <si>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</si>
  <si>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</si>
  <si>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</si>
  <si>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</si>
  <si>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</si>
  <si>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</si>
  <si>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</si>
  <si>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</si>
  <si>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</si>
  <si>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</si>
  <si>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</si>
  <si>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</si>
  <si>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</si>
  <si>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</si>
  <si>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</si>
  <si>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</si>
  <si>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</si>
  <si>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</si>
  <si>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</si>
  <si>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</si>
  <si>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</si>
  <si>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</si>
  <si>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Mid Ellensburg WA</t>
  </si>
  <si>
    <t>Populus eotremuloides</t>
  </si>
  <si>
    <t>Populus russellii</t>
  </si>
  <si>
    <t>Populus voyana</t>
  </si>
  <si>
    <t>Salix hesperia</t>
  </si>
  <si>
    <t>Carya bendirei</t>
  </si>
  <si>
    <t>Acer medianum</t>
  </si>
  <si>
    <t>Acer negundoides</t>
  </si>
  <si>
    <t>Quercus prelobata</t>
  </si>
  <si>
    <t>Acer tyrellense</t>
  </si>
  <si>
    <t>Celtis chaneyi</t>
  </si>
  <si>
    <t>Ulmus moorei</t>
  </si>
  <si>
    <t>Ulmus paucidentata</t>
  </si>
  <si>
    <t>Zelkova nevadensis</t>
  </si>
  <si>
    <t>Clematis ellensburgensis</t>
  </si>
  <si>
    <t>Mahonia macginitei SP</t>
  </si>
  <si>
    <t>Persea</t>
  </si>
  <si>
    <t>Liquidambar</t>
  </si>
  <si>
    <t>Platanus dissecta</t>
  </si>
  <si>
    <t>Crataegus gracilens</t>
  </si>
  <si>
    <t>Crataegus sinusata</t>
  </si>
  <si>
    <t>Prunus chaneyi</t>
  </si>
  <si>
    <t>Amorpha condoni</t>
  </si>
  <si>
    <t>Robinia orbiculata</t>
  </si>
  <si>
    <t>Ptelea miocenica</t>
  </si>
  <si>
    <t>Ilex sinuata SP</t>
  </si>
  <si>
    <t>Ceanothus</t>
  </si>
  <si>
    <t>Rhamnus columbiana</t>
  </si>
  <si>
    <t>Nyssa columbiana [15:2]</t>
  </si>
  <si>
    <t>Arctostaphylos lamottei</t>
  </si>
  <si>
    <t>Arctostaphylos moragensis</t>
  </si>
  <si>
    <t>Passiflora basiloba</t>
  </si>
  <si>
    <t>Symphoricarpos</t>
  </si>
  <si>
    <t>Paulownia columbiana</t>
  </si>
  <si>
    <t>Rhododendron columbiana</t>
  </si>
  <si>
    <t>Quercus convexa</t>
  </si>
  <si>
    <t>47.12°</t>
  </si>
  <si>
    <t>Reference: Smiley 1963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</si>
</sst>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1" activePane="bottomRight" state="split"/>
      <selection pane="topLeft" activeCell="A3" sqref="A3"/>
      <selection pane="topRight" activeCell="E4" sqref="E4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49</v>
      </c>
      <c r="B1" s="26" t="s">
        <v>45</v>
      </c>
      <c r="C1" s="26"/>
      <c r="D1" s="20" t="s">
        <v>46</v>
      </c>
      <c r="E1" s="21" t="s">
        <v>47</v>
      </c>
      <c r="F1" s="20" t="s">
        <v>48</v>
      </c>
      <c r="G1" s="23" t="s">
        <v>51</v>
      </c>
      <c r="H1" s="23" t="s">
        <v>60</v>
      </c>
      <c r="I1" s="16" t="s">
        <v>50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61</v>
      </c>
      <c r="B3" s="49" t="s">
        <v>62</v>
      </c>
      <c r="C3" s="49"/>
      <c r="D3" s="50" t="s">
        <v>98</v>
      </c>
      <c r="E3" s="51" t="s">
        <v>0</v>
      </c>
      <c r="F3" s="50"/>
      <c r="G3" s="52"/>
      <c r="H3" s="48">
        <f>AQ114</f>
        <v>0.9591836734693877</v>
      </c>
      <c r="I3" s="64" t="s">
        <v>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53</v>
      </c>
      <c r="D5" s="46" t="s">
        <v>54</v>
      </c>
    </row>
    <row r="6" spans="3:82" ht="15" customHeight="1">
      <c r="C6" s="44" t="s">
        <v>52</v>
      </c>
      <c r="D6" s="43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8" t="s">
        <v>9</v>
      </c>
      <c r="L6" s="38" t="s">
        <v>10</v>
      </c>
      <c r="M6" s="38" t="s">
        <v>11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9" t="s">
        <v>18</v>
      </c>
      <c r="U6" s="39" t="s">
        <v>19</v>
      </c>
      <c r="V6" s="39" t="s">
        <v>20</v>
      </c>
      <c r="W6" s="39" t="s">
        <v>21</v>
      </c>
      <c r="X6" s="40" t="s">
        <v>22</v>
      </c>
      <c r="Y6" s="40" t="s">
        <v>23</v>
      </c>
      <c r="Z6" s="40" t="s">
        <v>24</v>
      </c>
      <c r="AA6" s="41" t="s">
        <v>25</v>
      </c>
      <c r="AB6" s="41" t="s">
        <v>26</v>
      </c>
      <c r="AC6" s="41" t="s">
        <v>27</v>
      </c>
      <c r="AD6" s="41" t="s">
        <v>28</v>
      </c>
      <c r="AE6" s="41" t="s">
        <v>29</v>
      </c>
      <c r="AF6" s="42" t="s">
        <v>30</v>
      </c>
      <c r="AG6" s="42" t="s">
        <v>31</v>
      </c>
      <c r="AH6" s="42" t="s">
        <v>32</v>
      </c>
      <c r="AI6" s="6"/>
      <c r="AJ6" s="6"/>
      <c r="AK6" s="6"/>
      <c r="AL6" s="6"/>
      <c r="AM6" s="6"/>
      <c r="AN6" s="6"/>
      <c r="AQ6" t="s">
        <v>33</v>
      </c>
      <c r="AR6" s="7" t="s">
        <v>2</v>
      </c>
      <c r="AS6" s="1" t="s">
        <v>3</v>
      </c>
      <c r="AT6" s="1" t="s">
        <v>4</v>
      </c>
      <c r="AU6" s="1" t="s">
        <v>5</v>
      </c>
      <c r="AV6" s="1" t="s">
        <v>6</v>
      </c>
      <c r="AW6" s="1" t="s">
        <v>7</v>
      </c>
      <c r="AX6" s="1" t="s">
        <v>8</v>
      </c>
      <c r="AY6" s="2" t="s">
        <v>9</v>
      </c>
      <c r="AZ6" s="2" t="s">
        <v>10</v>
      </c>
      <c r="BA6" s="2" t="s">
        <v>11</v>
      </c>
      <c r="BB6" s="2" t="s">
        <v>12</v>
      </c>
      <c r="BC6" s="2" t="s">
        <v>13</v>
      </c>
      <c r="BD6" s="2" t="s">
        <v>14</v>
      </c>
      <c r="BE6" s="2" t="s">
        <v>15</v>
      </c>
      <c r="BF6" s="2" t="s">
        <v>16</v>
      </c>
      <c r="BG6" s="2" t="s">
        <v>17</v>
      </c>
      <c r="BH6" s="3" t="s">
        <v>18</v>
      </c>
      <c r="BI6" s="3" t="s">
        <v>19</v>
      </c>
      <c r="BJ6" s="3" t="s">
        <v>20</v>
      </c>
      <c r="BK6" s="3" t="s">
        <v>21</v>
      </c>
      <c r="BL6" s="4" t="s">
        <v>22</v>
      </c>
      <c r="BM6" s="4" t="s">
        <v>23</v>
      </c>
      <c r="BN6" s="4" t="s">
        <v>24</v>
      </c>
      <c r="BO6" s="5" t="s">
        <v>25</v>
      </c>
      <c r="BP6" s="5" t="s">
        <v>26</v>
      </c>
      <c r="BQ6" s="5" t="s">
        <v>27</v>
      </c>
      <c r="BR6" s="5" t="s">
        <v>28</v>
      </c>
      <c r="BS6" s="5" t="s">
        <v>29</v>
      </c>
      <c r="BT6" s="6" t="s">
        <v>30</v>
      </c>
      <c r="BU6" s="6" t="s">
        <v>31</v>
      </c>
      <c r="BV6" s="6" t="s">
        <v>32</v>
      </c>
      <c r="BX6" s="53" t="s">
        <v>55</v>
      </c>
      <c r="BY6" s="10" t="s">
        <v>34</v>
      </c>
      <c r="BZ6" s="15" t="s">
        <v>35</v>
      </c>
      <c r="CA6" s="11" t="s">
        <v>36</v>
      </c>
      <c r="CB6" s="12" t="s">
        <v>37</v>
      </c>
      <c r="CC6" s="13" t="s">
        <v>38</v>
      </c>
      <c r="CD6" s="14" t="s">
        <v>39</v>
      </c>
    </row>
    <row r="7" spans="1:82" ht="12">
      <c r="A7" s="7">
        <f>IF(B7&gt;0,1,0)</f>
        <v>1</v>
      </c>
      <c r="B7" t="s">
        <v>63</v>
      </c>
      <c r="C7">
        <v>1</v>
      </c>
      <c r="F7">
        <v>0.5</v>
      </c>
      <c r="G7">
        <v>0.5</v>
      </c>
      <c r="H7">
        <v>1</v>
      </c>
      <c r="P7">
        <v>1</v>
      </c>
      <c r="Y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64</v>
      </c>
      <c r="C8">
        <v>1</v>
      </c>
      <c r="G8">
        <v>0.5</v>
      </c>
      <c r="H8">
        <v>1</v>
      </c>
      <c r="O8">
        <v>1</v>
      </c>
      <c r="W8">
        <v>1</v>
      </c>
      <c r="Y8">
        <v>1</v>
      </c>
      <c r="AA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65</v>
      </c>
      <c r="C9">
        <v>1</v>
      </c>
      <c r="G9">
        <v>0.5</v>
      </c>
      <c r="H9">
        <v>1</v>
      </c>
      <c r="O9">
        <v>0.5</v>
      </c>
      <c r="P9">
        <v>0.5</v>
      </c>
      <c r="Y9">
        <v>1</v>
      </c>
      <c r="AA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0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66</v>
      </c>
      <c r="C10">
        <v>1</v>
      </c>
      <c r="G10">
        <v>0.5</v>
      </c>
      <c r="H10">
        <v>1</v>
      </c>
      <c r="O10">
        <v>1</v>
      </c>
      <c r="V10">
        <v>1</v>
      </c>
      <c r="Y10">
        <v>1</v>
      </c>
      <c r="AE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67</v>
      </c>
      <c r="C11">
        <v>1</v>
      </c>
      <c r="F11">
        <v>1</v>
      </c>
      <c r="G11">
        <v>1</v>
      </c>
      <c r="I11">
        <v>1</v>
      </c>
      <c r="O11">
        <v>0.5</v>
      </c>
      <c r="P11">
        <v>0.5</v>
      </c>
      <c r="U11">
        <v>1</v>
      </c>
      <c r="Z11">
        <v>1</v>
      </c>
      <c r="AC11">
        <v>1</v>
      </c>
      <c r="AF11">
        <v>0.5</v>
      </c>
      <c r="AG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68</v>
      </c>
      <c r="D12">
        <v>1</v>
      </c>
      <c r="F12">
        <v>1</v>
      </c>
      <c r="G12">
        <v>0.5</v>
      </c>
      <c r="H12">
        <v>1</v>
      </c>
      <c r="J12">
        <v>0.5</v>
      </c>
      <c r="N12">
        <v>0.5</v>
      </c>
      <c r="O12">
        <v>0.5</v>
      </c>
      <c r="U12">
        <v>1</v>
      </c>
      <c r="X12">
        <v>1</v>
      </c>
      <c r="AA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1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69</v>
      </c>
      <c r="C13">
        <v>0.5</v>
      </c>
      <c r="D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N13">
        <v>0.33</v>
      </c>
      <c r="O13">
        <v>0.33</v>
      </c>
      <c r="P13">
        <v>0.33</v>
      </c>
      <c r="V13">
        <v>1</v>
      </c>
      <c r="Y13">
        <v>0.5</v>
      </c>
      <c r="Z13">
        <v>0.5</v>
      </c>
      <c r="AB13">
        <v>1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70</v>
      </c>
      <c r="D14">
        <v>1</v>
      </c>
      <c r="E14">
        <v>1</v>
      </c>
      <c r="P14">
        <v>1</v>
      </c>
      <c r="U14">
        <v>1</v>
      </c>
      <c r="Y14">
        <v>1</v>
      </c>
      <c r="AB14">
        <v>1</v>
      </c>
      <c r="AF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0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71</v>
      </c>
      <c r="D15">
        <v>1</v>
      </c>
      <c r="H15">
        <v>1</v>
      </c>
      <c r="O15">
        <v>1</v>
      </c>
      <c r="U15">
        <v>1</v>
      </c>
      <c r="X15">
        <v>1</v>
      </c>
      <c r="AA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1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72</v>
      </c>
      <c r="C16">
        <v>1</v>
      </c>
      <c r="F16">
        <v>0.5</v>
      </c>
      <c r="H16">
        <v>1</v>
      </c>
      <c r="O16">
        <v>1</v>
      </c>
      <c r="V16">
        <v>1</v>
      </c>
      <c r="X16">
        <v>0.5</v>
      </c>
      <c r="Y16">
        <v>0.5</v>
      </c>
      <c r="AB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73</v>
      </c>
      <c r="C17">
        <v>1</v>
      </c>
      <c r="F17">
        <v>1</v>
      </c>
      <c r="G17">
        <v>1</v>
      </c>
      <c r="I17">
        <v>1</v>
      </c>
      <c r="J17">
        <v>1</v>
      </c>
      <c r="N17">
        <v>1</v>
      </c>
      <c r="V17">
        <v>1</v>
      </c>
      <c r="Y17">
        <v>1</v>
      </c>
      <c r="AB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74</v>
      </c>
      <c r="C18">
        <v>1</v>
      </c>
      <c r="F18">
        <v>1</v>
      </c>
      <c r="G18">
        <v>1</v>
      </c>
      <c r="I18">
        <v>1</v>
      </c>
      <c r="J18">
        <v>1</v>
      </c>
      <c r="O18">
        <v>0.5</v>
      </c>
      <c r="P18">
        <v>0.5</v>
      </c>
      <c r="W18">
        <v>1</v>
      </c>
      <c r="X18">
        <v>0.5</v>
      </c>
      <c r="Y18">
        <v>0.5</v>
      </c>
      <c r="AB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75</v>
      </c>
      <c r="C19">
        <v>1</v>
      </c>
      <c r="F19">
        <v>1</v>
      </c>
      <c r="G19">
        <v>1</v>
      </c>
      <c r="I19">
        <v>1</v>
      </c>
      <c r="O19">
        <v>1</v>
      </c>
      <c r="Y19">
        <v>1</v>
      </c>
      <c r="AB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0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76</v>
      </c>
      <c r="C20">
        <v>1</v>
      </c>
      <c r="G20">
        <v>0.5</v>
      </c>
      <c r="H20">
        <v>1</v>
      </c>
      <c r="O20">
        <v>1</v>
      </c>
      <c r="U20">
        <v>1</v>
      </c>
      <c r="X20">
        <v>0.5</v>
      </c>
      <c r="Y20">
        <v>0.5</v>
      </c>
      <c r="AB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77</v>
      </c>
      <c r="C21">
        <v>1</v>
      </c>
      <c r="E21">
        <v>1</v>
      </c>
      <c r="N21">
        <v>0.5</v>
      </c>
      <c r="O21">
        <v>0.5</v>
      </c>
      <c r="V21">
        <v>1</v>
      </c>
      <c r="Y21">
        <v>0.5</v>
      </c>
      <c r="Z21">
        <v>0.5</v>
      </c>
      <c r="AC21">
        <v>0.33</v>
      </c>
      <c r="AD21">
        <v>0.33</v>
      </c>
      <c r="AE21">
        <v>0.33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1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78</v>
      </c>
      <c r="C22">
        <v>1</v>
      </c>
      <c r="E22">
        <v>1</v>
      </c>
      <c r="O22">
        <v>0.5</v>
      </c>
      <c r="P22">
        <v>0.5</v>
      </c>
      <c r="U22">
        <v>1</v>
      </c>
      <c r="Y22">
        <v>0.5</v>
      </c>
      <c r="Z22">
        <v>0.5</v>
      </c>
      <c r="AC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79</v>
      </c>
      <c r="D23">
        <v>1</v>
      </c>
      <c r="F23">
        <v>1</v>
      </c>
      <c r="G23">
        <v>0.5</v>
      </c>
      <c r="H23">
        <v>1</v>
      </c>
      <c r="O23">
        <v>0.5</v>
      </c>
      <c r="P23">
        <v>0.5</v>
      </c>
      <c r="V23">
        <v>1</v>
      </c>
      <c r="X23">
        <v>0.5</v>
      </c>
      <c r="Y23">
        <v>0.5</v>
      </c>
      <c r="AA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80</v>
      </c>
      <c r="D24">
        <v>1</v>
      </c>
      <c r="F24">
        <v>1</v>
      </c>
      <c r="G24">
        <v>1</v>
      </c>
      <c r="I24">
        <v>1</v>
      </c>
      <c r="J24">
        <v>0.5</v>
      </c>
      <c r="Q24">
        <v>1</v>
      </c>
      <c r="V24">
        <v>1</v>
      </c>
      <c r="X24">
        <v>1</v>
      </c>
      <c r="AA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81</v>
      </c>
      <c r="C25">
        <v>1</v>
      </c>
      <c r="F25">
        <v>1</v>
      </c>
      <c r="G25">
        <v>1</v>
      </c>
      <c r="I25">
        <v>1</v>
      </c>
      <c r="J25">
        <v>0.5</v>
      </c>
      <c r="N25">
        <v>0.5</v>
      </c>
      <c r="O25">
        <v>0.5</v>
      </c>
      <c r="V25">
        <v>1</v>
      </c>
      <c r="Y25">
        <v>0.5</v>
      </c>
      <c r="Z25">
        <v>0.5</v>
      </c>
      <c r="AB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82</v>
      </c>
      <c r="D26">
        <v>1</v>
      </c>
      <c r="G26">
        <v>0.5</v>
      </c>
      <c r="H26">
        <v>1</v>
      </c>
      <c r="M26">
        <v>0.5</v>
      </c>
      <c r="N26">
        <v>0.5</v>
      </c>
      <c r="U26">
        <v>1</v>
      </c>
      <c r="Y26">
        <v>1</v>
      </c>
      <c r="AB26">
        <v>1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83</v>
      </c>
      <c r="C27">
        <v>1</v>
      </c>
      <c r="F27">
        <v>1</v>
      </c>
      <c r="G27">
        <v>1</v>
      </c>
      <c r="I27">
        <v>1</v>
      </c>
      <c r="P27">
        <v>1</v>
      </c>
      <c r="U27">
        <v>1</v>
      </c>
      <c r="Y27">
        <v>0.5</v>
      </c>
      <c r="Z27">
        <v>0.5</v>
      </c>
      <c r="AB27">
        <v>0.5</v>
      </c>
      <c r="AC27">
        <v>0.5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84</v>
      </c>
      <c r="C28">
        <v>1</v>
      </c>
      <c r="E28">
        <v>1</v>
      </c>
      <c r="M28">
        <v>1</v>
      </c>
      <c r="U28">
        <v>0.5</v>
      </c>
      <c r="V28">
        <v>0.5</v>
      </c>
      <c r="Y28">
        <v>1</v>
      </c>
      <c r="AB28">
        <v>0.5</v>
      </c>
      <c r="AC28">
        <v>0.5</v>
      </c>
      <c r="AF28">
        <v>0.5</v>
      </c>
      <c r="AG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85</v>
      </c>
      <c r="C29">
        <v>1</v>
      </c>
      <c r="E29">
        <v>1</v>
      </c>
      <c r="O29">
        <v>1</v>
      </c>
      <c r="U29">
        <v>1</v>
      </c>
      <c r="Y29">
        <v>0.5</v>
      </c>
      <c r="Z29">
        <v>0.5</v>
      </c>
      <c r="AB29">
        <v>1</v>
      </c>
      <c r="AG29">
        <v>0.5</v>
      </c>
      <c r="AH29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86</v>
      </c>
      <c r="C30">
        <v>1</v>
      </c>
      <c r="E30">
        <v>1</v>
      </c>
      <c r="N30">
        <v>1</v>
      </c>
      <c r="V30">
        <v>1</v>
      </c>
      <c r="Z30">
        <v>1</v>
      </c>
      <c r="AB30">
        <v>1</v>
      </c>
      <c r="AH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87</v>
      </c>
      <c r="C31">
        <v>1</v>
      </c>
      <c r="E31">
        <v>1</v>
      </c>
      <c r="P31">
        <v>1</v>
      </c>
      <c r="Z31">
        <v>1</v>
      </c>
      <c r="AB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0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88</v>
      </c>
      <c r="C32">
        <v>1</v>
      </c>
      <c r="E32">
        <v>1</v>
      </c>
      <c r="M32">
        <v>0.5</v>
      </c>
      <c r="N32">
        <v>0.5</v>
      </c>
      <c r="V32">
        <v>1</v>
      </c>
      <c r="Y32">
        <v>0.5</v>
      </c>
      <c r="Z32">
        <v>0.5</v>
      </c>
      <c r="AB32">
        <v>0.5</v>
      </c>
      <c r="AC32">
        <v>0.5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89</v>
      </c>
      <c r="C33">
        <v>1</v>
      </c>
      <c r="F33">
        <v>0.5</v>
      </c>
      <c r="G33">
        <v>0.5</v>
      </c>
      <c r="H33">
        <v>1</v>
      </c>
      <c r="N33">
        <v>0.33</v>
      </c>
      <c r="O33">
        <v>0.33</v>
      </c>
      <c r="P33">
        <v>0.33</v>
      </c>
      <c r="V33">
        <v>1</v>
      </c>
      <c r="Y33">
        <v>1</v>
      </c>
      <c r="AB33">
        <v>0.33</v>
      </c>
      <c r="AC33">
        <v>0.33</v>
      </c>
      <c r="AD33">
        <v>0.33</v>
      </c>
      <c r="AG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90</v>
      </c>
      <c r="C34">
        <v>1</v>
      </c>
      <c r="E34">
        <v>1</v>
      </c>
      <c r="O34">
        <v>1</v>
      </c>
      <c r="U34">
        <v>1</v>
      </c>
      <c r="Y34">
        <v>1</v>
      </c>
      <c r="AB34">
        <v>1</v>
      </c>
      <c r="AF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0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91</v>
      </c>
      <c r="C35">
        <v>1</v>
      </c>
      <c r="E35">
        <v>1</v>
      </c>
      <c r="N35">
        <v>1</v>
      </c>
      <c r="V35">
        <v>1</v>
      </c>
      <c r="Z35">
        <v>1</v>
      </c>
      <c r="AC35">
        <v>1</v>
      </c>
      <c r="AG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92</v>
      </c>
      <c r="C36">
        <v>1</v>
      </c>
      <c r="E36">
        <v>1</v>
      </c>
      <c r="O36">
        <v>1</v>
      </c>
      <c r="T36">
        <v>1</v>
      </c>
      <c r="U36">
        <v>1</v>
      </c>
      <c r="Y36">
        <v>1</v>
      </c>
      <c r="AB36">
        <v>1</v>
      </c>
      <c r="AG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93</v>
      </c>
      <c r="D37">
        <v>1</v>
      </c>
      <c r="E37">
        <v>1</v>
      </c>
      <c r="O37">
        <v>1</v>
      </c>
      <c r="U37">
        <v>1</v>
      </c>
      <c r="X37">
        <v>1</v>
      </c>
      <c r="AB37">
        <v>1</v>
      </c>
      <c r="AH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1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94</v>
      </c>
      <c r="C38">
        <v>0.5</v>
      </c>
      <c r="D38">
        <v>0.5</v>
      </c>
      <c r="E38">
        <v>0.5</v>
      </c>
      <c r="G38">
        <v>0.25</v>
      </c>
      <c r="H38">
        <v>0.5</v>
      </c>
      <c r="N38">
        <v>0.5</v>
      </c>
      <c r="O38">
        <v>0.5</v>
      </c>
      <c r="U38">
        <v>1</v>
      </c>
      <c r="X38">
        <v>0.5</v>
      </c>
      <c r="Y38">
        <v>0.5</v>
      </c>
      <c r="AA38">
        <v>0.5</v>
      </c>
      <c r="AB38">
        <v>0.5</v>
      </c>
      <c r="AG38">
        <v>0.5</v>
      </c>
      <c r="AH38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1</v>
      </c>
      <c r="AV38">
        <f t="shared" si="15"/>
        <v>1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1</v>
      </c>
      <c r="BM38">
        <f t="shared" si="32"/>
        <v>1</v>
      </c>
      <c r="BN38">
        <f t="shared" si="33"/>
        <v>0</v>
      </c>
      <c r="BO38">
        <f t="shared" si="34"/>
        <v>1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95</v>
      </c>
      <c r="C39">
        <v>1</v>
      </c>
      <c r="E39">
        <v>1</v>
      </c>
      <c r="Q39">
        <v>1</v>
      </c>
      <c r="U39">
        <v>1</v>
      </c>
      <c r="X39">
        <v>1</v>
      </c>
      <c r="AB39">
        <v>1</v>
      </c>
      <c r="AH39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1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t="s">
        <v>96</v>
      </c>
      <c r="C40">
        <v>1</v>
      </c>
      <c r="E40">
        <v>1</v>
      </c>
      <c r="O40">
        <v>1</v>
      </c>
      <c r="V40">
        <v>1</v>
      </c>
      <c r="Z40">
        <v>1</v>
      </c>
      <c r="AB40">
        <v>0.5</v>
      </c>
      <c r="AC40">
        <v>0.5</v>
      </c>
      <c r="AG40">
        <v>1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t="s">
        <v>97</v>
      </c>
      <c r="C41">
        <v>1</v>
      </c>
      <c r="E41">
        <v>1</v>
      </c>
      <c r="O41">
        <v>1</v>
      </c>
      <c r="Y41">
        <v>0.5</v>
      </c>
      <c r="Z41">
        <v>0.5</v>
      </c>
      <c r="AD41">
        <v>1</v>
      </c>
      <c r="AF41">
        <v>1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1</v>
      </c>
      <c r="BS41">
        <f t="shared" si="38"/>
        <v>0</v>
      </c>
      <c r="BT41">
        <f t="shared" si="39"/>
        <v>1</v>
      </c>
      <c r="BU41">
        <f t="shared" si="40"/>
        <v>0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0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40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41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16</v>
      </c>
      <c r="AT108" s="7">
        <f t="shared" si="91"/>
        <v>13</v>
      </c>
      <c r="AU108" s="7">
        <f t="shared" si="91"/>
        <v>18</v>
      </c>
      <c r="AV108" s="7">
        <f t="shared" si="91"/>
        <v>13</v>
      </c>
      <c r="AW108" s="7">
        <f t="shared" si="91"/>
        <v>8</v>
      </c>
      <c r="AX108" s="7">
        <f t="shared" si="91"/>
        <v>6</v>
      </c>
      <c r="AY108" s="7">
        <f t="shared" si="91"/>
        <v>0</v>
      </c>
      <c r="AZ108" s="7">
        <f t="shared" si="91"/>
        <v>0</v>
      </c>
      <c r="BA108" s="7">
        <f t="shared" si="91"/>
        <v>3</v>
      </c>
      <c r="BB108" s="7">
        <f t="shared" si="91"/>
        <v>11</v>
      </c>
      <c r="BC108" s="7">
        <f t="shared" si="91"/>
        <v>23</v>
      </c>
      <c r="BD108" s="7">
        <f t="shared" si="91"/>
        <v>11</v>
      </c>
      <c r="BE108" s="7">
        <f t="shared" si="91"/>
        <v>2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15</v>
      </c>
      <c r="BJ108" s="7">
        <f t="shared" si="91"/>
        <v>14</v>
      </c>
      <c r="BK108" s="7">
        <f t="shared" si="91"/>
        <v>2</v>
      </c>
      <c r="BL108" s="7">
        <f t="shared" si="91"/>
        <v>10</v>
      </c>
      <c r="BM108" s="7">
        <f t="shared" si="91"/>
        <v>25</v>
      </c>
      <c r="BN108" s="7">
        <f t="shared" si="91"/>
        <v>13</v>
      </c>
      <c r="BO108" s="7">
        <f t="shared" si="91"/>
        <v>7</v>
      </c>
      <c r="BP108" s="7">
        <f t="shared" si="91"/>
        <v>23</v>
      </c>
      <c r="BQ108" s="7">
        <f t="shared" si="91"/>
        <v>9</v>
      </c>
      <c r="BR108" s="7">
        <f t="shared" si="91"/>
        <v>3</v>
      </c>
      <c r="BS108" s="7">
        <f t="shared" si="91"/>
        <v>2</v>
      </c>
      <c r="BT108" s="7">
        <f t="shared" si="91"/>
        <v>5</v>
      </c>
      <c r="BU108" s="7">
        <f t="shared" si="91"/>
        <v>18</v>
      </c>
      <c r="BV108" s="7">
        <f t="shared" si="91"/>
        <v>19</v>
      </c>
      <c r="BW108" s="8" t="s">
        <v>41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30</v>
      </c>
      <c r="CB108" s="8">
        <f t="shared" si="92"/>
        <v>35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42</v>
      </c>
      <c r="C109" s="8"/>
      <c r="D109" s="58">
        <f>SUM(D7:D107)</f>
        <v>8</v>
      </c>
      <c r="E109" s="1">
        <f aca="true" t="shared" si="93" ref="E109:AH109">SUM(E7:E107)</f>
        <v>15.5</v>
      </c>
      <c r="F109" s="1">
        <f>SUM(F7:F107)</f>
        <v>11</v>
      </c>
      <c r="G109" s="1">
        <f t="shared" si="93"/>
        <v>12.25</v>
      </c>
      <c r="H109" s="1">
        <f t="shared" si="93"/>
        <v>12</v>
      </c>
      <c r="I109" s="1">
        <f t="shared" si="93"/>
        <v>7.5</v>
      </c>
      <c r="J109" s="58">
        <f t="shared" si="93"/>
        <v>4</v>
      </c>
      <c r="K109" s="1">
        <f t="shared" si="93"/>
        <v>0</v>
      </c>
      <c r="L109" s="1">
        <f t="shared" si="93"/>
        <v>0</v>
      </c>
      <c r="M109" s="1">
        <f t="shared" si="93"/>
        <v>2</v>
      </c>
      <c r="N109" s="1">
        <f t="shared" si="93"/>
        <v>6.66</v>
      </c>
      <c r="O109" s="1">
        <f t="shared" si="93"/>
        <v>17.16</v>
      </c>
      <c r="P109" s="1">
        <f t="shared" si="93"/>
        <v>7.16</v>
      </c>
      <c r="Q109" s="1">
        <f t="shared" si="93"/>
        <v>2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14.5</v>
      </c>
      <c r="V109" s="1">
        <f t="shared" si="93"/>
        <v>13.5</v>
      </c>
      <c r="W109" s="58">
        <f t="shared" si="93"/>
        <v>2</v>
      </c>
      <c r="X109" s="1">
        <f t="shared" si="93"/>
        <v>7.5</v>
      </c>
      <c r="Y109" s="1">
        <f t="shared" si="93"/>
        <v>18.5</v>
      </c>
      <c r="Z109" s="58">
        <f t="shared" si="93"/>
        <v>9</v>
      </c>
      <c r="AA109" s="1">
        <f t="shared" si="93"/>
        <v>6.5</v>
      </c>
      <c r="AB109" s="1">
        <f t="shared" si="93"/>
        <v>19.83</v>
      </c>
      <c r="AC109" s="1">
        <f t="shared" si="93"/>
        <v>5.66</v>
      </c>
      <c r="AD109" s="1">
        <f t="shared" si="93"/>
        <v>1.6600000000000001</v>
      </c>
      <c r="AE109" s="58">
        <f t="shared" si="93"/>
        <v>1.33</v>
      </c>
      <c r="AF109" s="1">
        <f t="shared" si="93"/>
        <v>4</v>
      </c>
      <c r="AG109" s="1">
        <f t="shared" si="93"/>
        <v>14.5</v>
      </c>
      <c r="AH109" s="58">
        <f t="shared" si="93"/>
        <v>16.5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43</v>
      </c>
      <c r="C110" s="8"/>
      <c r="D110" s="58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8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59">
        <f>BZ108</f>
        <v>35</v>
      </c>
      <c r="T110" s="3">
        <f>CA108</f>
        <v>30</v>
      </c>
      <c r="U110" s="3">
        <f>CA108</f>
        <v>30</v>
      </c>
      <c r="V110" s="3">
        <f>CA108</f>
        <v>30</v>
      </c>
      <c r="W110" s="60">
        <f>CA108</f>
        <v>30</v>
      </c>
      <c r="X110" s="8">
        <f>CB108</f>
        <v>35</v>
      </c>
      <c r="Y110" s="8">
        <f>CB108</f>
        <v>35</v>
      </c>
      <c r="Z110" s="57">
        <f>CB108</f>
        <v>35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2">
        <f>CC108</f>
        <v>35</v>
      </c>
      <c r="AF110" s="6">
        <f>CD108</f>
        <v>35</v>
      </c>
      <c r="AG110" s="6">
        <f>CD108</f>
        <v>35</v>
      </c>
      <c r="AH110" s="63">
        <f>CD108</f>
        <v>35</v>
      </c>
      <c r="AI110" s="6"/>
      <c r="AJ110" s="6"/>
      <c r="AK110" s="6"/>
      <c r="AL110" s="6"/>
      <c r="AM110" s="6"/>
      <c r="AN110" s="6"/>
      <c r="AP110" t="s">
        <v>56</v>
      </c>
      <c r="AQ110">
        <f>SUM(BX108:CD108)</f>
        <v>240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58</v>
      </c>
      <c r="AQ111">
        <f>AQ108*7-SUM(BX108:CD108)</f>
        <v>5</v>
      </c>
    </row>
    <row r="112" spans="1:43" ht="12.75">
      <c r="A112" s="7"/>
      <c r="B112" s="7" t="s">
        <v>44</v>
      </c>
      <c r="C112" s="7"/>
      <c r="D112" s="47">
        <f>(D109/AR108)*100</f>
        <v>22.857142857142858</v>
      </c>
      <c r="E112" s="47">
        <f>(E109/BY108)*100</f>
        <v>44.285714285714285</v>
      </c>
      <c r="F112" s="47">
        <f>(F109/BY108)*100</f>
        <v>31.428571428571427</v>
      </c>
      <c r="G112" s="47">
        <f>(G109/BY108)*100</f>
        <v>35</v>
      </c>
      <c r="H112" s="47">
        <f>(H109/BY108)*100</f>
        <v>34.285714285714285</v>
      </c>
      <c r="I112" s="47">
        <f>(I109/BY108)*100</f>
        <v>21.428571428571427</v>
      </c>
      <c r="J112" s="47">
        <f>(J109/BY108)*100</f>
        <v>11.428571428571429</v>
      </c>
      <c r="K112" s="47">
        <f>(K109/BZ108)*100</f>
        <v>0</v>
      </c>
      <c r="L112" s="47">
        <f>(L109/BZ108)*100</f>
        <v>0</v>
      </c>
      <c r="M112" s="47">
        <f>(M109/BZ108)*100</f>
        <v>5.714285714285714</v>
      </c>
      <c r="N112" s="47">
        <f>(N109/BZ108)*100</f>
        <v>19.02857142857143</v>
      </c>
      <c r="O112" s="47">
        <f>(O109/BZ108)*100</f>
        <v>49.028571428571425</v>
      </c>
      <c r="P112" s="47">
        <f>(P109/BZ108)*100</f>
        <v>20.457142857142856</v>
      </c>
      <c r="Q112" s="47">
        <f>(Q109/BZ108)*100</f>
        <v>5.714285714285714</v>
      </c>
      <c r="R112" s="47">
        <f>(R109/BZ108)*100</f>
        <v>0</v>
      </c>
      <c r="S112" s="47">
        <f>(S109/BZ108)*100</f>
        <v>0</v>
      </c>
      <c r="T112" s="47">
        <f>(T109/CA108)*100</f>
        <v>3.3333333333333335</v>
      </c>
      <c r="U112" s="47">
        <f>(U109/CA108)*100</f>
        <v>48.333333333333336</v>
      </c>
      <c r="V112" s="47">
        <f>(V109/CA108)*100</f>
        <v>45</v>
      </c>
      <c r="W112" s="47">
        <f>(W109/CA108)*100</f>
        <v>6.666666666666667</v>
      </c>
      <c r="X112" s="47">
        <f>(X109/CB108)*100</f>
        <v>21.428571428571427</v>
      </c>
      <c r="Y112" s="47">
        <f>(Y109/CB108)*100</f>
        <v>52.85714285714286</v>
      </c>
      <c r="Z112" s="47">
        <f>(Z109/CB108)*100</f>
        <v>25.71428571428571</v>
      </c>
      <c r="AA112" s="47">
        <f>(AA109/CC108)*100</f>
        <v>18.571428571428573</v>
      </c>
      <c r="AB112" s="47">
        <f>(AB109/CC108)*100</f>
        <v>56.65714285714285</v>
      </c>
      <c r="AC112" s="47">
        <f>(AC109/CC108)*100</f>
        <v>16.171428571428574</v>
      </c>
      <c r="AD112" s="47">
        <f>(AD109/CC108)*100</f>
        <v>4.742857142857143</v>
      </c>
      <c r="AE112" s="47">
        <f>(AE109/CC108)*100</f>
        <v>3.8</v>
      </c>
      <c r="AF112" s="47">
        <f>(AF109/CD108)*100</f>
        <v>11.428571428571429</v>
      </c>
      <c r="AG112" s="47">
        <f>(AG109/CD108)*100</f>
        <v>41.42857142857143</v>
      </c>
      <c r="AH112" s="47">
        <f>(AH109/CD108)*100</f>
        <v>47.14285714285714</v>
      </c>
      <c r="AP112" t="s">
        <v>57</v>
      </c>
      <c r="AQ112">
        <f>AQ108*7</f>
        <v>245</v>
      </c>
    </row>
    <row r="114" spans="42:43" ht="12.75">
      <c r="AP114" t="s">
        <v>59</v>
      </c>
      <c r="AQ114">
        <f>(AQ110-AQ111)/AQ112</f>
        <v>0.9591836734693877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2011-07-08T11:31:35Z</dcterms:modified>
  <cp:category/>
  <cp:version/>
  <cp:contentType/>
  <cp:contentStatus/>
</cp:coreProperties>
</file>